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ac_inq" sheetId="1" r:id="rId1"/>
  </sheets>
  <definedNames>
    <definedName name="_xlnm.Print_Area" localSheetId="0">'mac_inq'!$A$1:$O$63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<sst xmlns="http://schemas.openxmlformats.org/spreadsheetml/2006/main" count="68" uniqueCount="46">
  <si>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</si>
  <si>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</si>
  <si>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</si>
  <si>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</si>
  <si>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</si>
  <si>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</si>
  <si>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</si>
  <si>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</si>
  <si>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</si>
  <si>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</si>
  <si>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</si>
  <si>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</si>
  <si>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</si>
  <si>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</si>
  <si>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</si>
  <si>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</si>
  <si>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</si>
  <si>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</si>
  <si>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</si>
  <si>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</si>
  <si>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</si>
  <si>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</si>
  <si>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</si>
  <si>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</si>
  <si>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</si>
  <si>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</si>
  <si>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</si>
  <si>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</si>
  <si>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</si>
  <si>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</si>
  <si>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</si>
  <si>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</si>
  <si>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Trattamento e smaltimento rifiuti</t>
  </si>
  <si>
    <t>Agricoltura</t>
  </si>
  <si>
    <t>Altre sorgenti e assorbimenti</t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</si>
  <si>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</si>
  <si>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eq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</si>
  <si>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</si>
  <si>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</si>
  <si>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</si>
  <si>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</si>
  <si>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</si>
  <si>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</si>
  <si>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</si>
  <si>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Emissioni in Lombardia nel 2021 ripartite per macrosettore - public review (Fonte: INEMAR ARPA LOMBARDIA)</t>
  </si>
  <si>
    <t>Distribuzione percentuale delle emissioni in Lombardia nel 2021 - public review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</si>
</sst>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_ ;\-#,##0\ "/>
    <numFmt numFmtId="197" formatCode="#,##0.0"/>
    <numFmt numFmtId="198" formatCode="_-* #,##0.0_-;\-* #,##0.0_-;_-* &quot;-&quot;_-;_-@_-"/>
    <numFmt numFmtId="199" formatCode="0\ %"/>
    <numFmt numFmtId="200" formatCode="0.0\ %"/>
    <numFmt numFmtId="201" formatCode="0.0%"/>
    <numFmt numFmtId="202" formatCode="0.0"/>
    <numFmt numFmtId="203" formatCode="0.000"/>
    <numFmt numFmtId="204" formatCode="0.0000"/>
    <numFmt numFmtId="205" formatCode="0.00000"/>
    <numFmt numFmtId="206" formatCode="#,##0.000"/>
    <numFmt numFmtId="207" formatCode="#,##0.0000"/>
    <numFmt numFmtId="208" formatCode="0.000000"/>
    <numFmt numFmtId="209" formatCode="#,##0.00000"/>
    <numFmt numFmtId="210" formatCode="#,##0.000000"/>
    <numFmt numFmtId="211" formatCode="#,##0.0_ ;\-#,##0.0\ "/>
    <numFmt numFmtId="212" formatCode="#,##0.00_ ;\-#,##0.00\ "/>
    <numFmt numFmtId="213" formatCode="#,##0.000_ ;\-#,##0.000\ "/>
    <numFmt numFmtId="214" formatCode="#,##0.0000000"/>
    <numFmt numFmtId="215" formatCode="#,##0.00000000"/>
    <numFmt numFmtId="216" formatCode="#,##0.000000000"/>
    <numFmt numFmtId="217" formatCode="#,##0.0000000000"/>
    <numFmt numFmtId="218" formatCode="#,##0.0000_ ;\-#,##0.0000\ "/>
    <numFmt numFmtId="219" formatCode="#,##0.00000_ ;\-#,##0.00000\ "/>
    <numFmt numFmtId="220" formatCode="#,##0.000000_ ;\-#,##0.000000\ "/>
    <numFmt numFmtId="221" formatCode="_-* #,##0.0_-;\-* #,##0.0_-;_-* &quot;-&quot;??_-;_-@_-"/>
    <numFmt numFmtId="222" formatCode="_-* #,##0_-;\-* #,##0_-;_-* &quot;-&quot;??_-;_-@_-"/>
    <numFmt numFmtId="223" formatCode="0.00\ %"/>
    <numFmt numFmtId="224" formatCode="&quot;Sì&quot;;&quot;Sì&quot;;&quot;No&quot;"/>
    <numFmt numFmtId="225" formatCode="&quot;Vero&quot;;&quot;Vero&quot;;&quot;Falso&quot;"/>
    <numFmt numFmtId="226" formatCode="&quot;Attivo&quot;;&quot;Attivo&quot;;&quot;Inattivo&quot;"/>
    <numFmt numFmtId="227" formatCode="[$€-2]\ #.##000_);[Red]\([$€-2]\ #.##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0"/>
      <name val="Times New Roman"/>
      <family val="1"/>
    </font>
    <font>
      <sz val="8"/>
      <name val="Times New Roman"/>
      <family val="1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9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8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49" applyFont="1" applyBorder="1" applyAlignment="1">
      <alignment horizontal="center" wrapText="1"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7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3" fontId="9" fillId="0" borderId="0" xfId="49" applyNumberFormat="1" applyFont="1" applyBorder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41" fontId="7" fillId="0" borderId="10" xfId="49" applyNumberFormat="1" applyFont="1" applyBorder="1" applyAlignment="1">
      <alignment vertical="center"/>
      <protection/>
    </xf>
    <xf numFmtId="3" fontId="7" fillId="0" borderId="0" xfId="49" applyNumberFormat="1" applyFont="1" applyBorder="1" applyAlignment="1">
      <alignment horizontal="center" vertical="center"/>
      <protection/>
    </xf>
    <xf numFmtId="41" fontId="7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0" fontId="7" fillId="0" borderId="11" xfId="49" applyFont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 vertical="center" wrapText="1"/>
      <protection/>
    </xf>
    <xf numFmtId="41" fontId="13" fillId="0" borderId="13" xfId="47" applyFont="1" applyBorder="1" applyAlignment="1">
      <alignment vertical="center" wrapText="1"/>
    </xf>
    <xf numFmtId="199" fontId="9" fillId="0" borderId="14" xfId="47" applyNumberFormat="1" applyFont="1" applyBorder="1" applyAlignment="1">
      <alignment horizontal="center" vertical="center"/>
    </xf>
    <xf numFmtId="199" fontId="9" fillId="0" borderId="15" xfId="47" applyNumberFormat="1" applyFont="1" applyBorder="1" applyAlignment="1">
      <alignment horizontal="center" vertical="center"/>
    </xf>
    <xf numFmtId="196" fontId="9" fillId="0" borderId="0" xfId="47" applyNumberFormat="1" applyFont="1" applyBorder="1" applyAlignment="1">
      <alignment horizontal="center" vertical="center"/>
    </xf>
    <xf numFmtId="199" fontId="9" fillId="0" borderId="16" xfId="47" applyNumberFormat="1" applyFont="1" applyBorder="1" applyAlignment="1">
      <alignment horizontal="center" vertical="center"/>
    </xf>
    <xf numFmtId="199" fontId="9" fillId="0" borderId="0" xfId="47" applyNumberFormat="1" applyFont="1" applyBorder="1" applyAlignment="1">
      <alignment horizontal="center" vertical="center"/>
    </xf>
    <xf numFmtId="199" fontId="9" fillId="0" borderId="17" xfId="47" applyNumberFormat="1" applyFont="1" applyBorder="1" applyAlignment="1">
      <alignment horizontal="center" vertical="center"/>
    </xf>
    <xf numFmtId="199" fontId="9" fillId="0" borderId="18" xfId="47" applyNumberFormat="1" applyFont="1" applyBorder="1" applyAlignment="1">
      <alignment horizontal="center" vertical="center"/>
    </xf>
    <xf numFmtId="199" fontId="7" fillId="0" borderId="11" xfId="49" applyNumberFormat="1" applyFont="1" applyBorder="1" applyAlignment="1">
      <alignment horizontal="center" vertical="center"/>
      <protection/>
    </xf>
    <xf numFmtId="199" fontId="7" fillId="0" borderId="12" xfId="49" applyNumberFormat="1" applyFont="1" applyBorder="1" applyAlignment="1">
      <alignment horizontal="center" vertical="center"/>
      <protection/>
    </xf>
    <xf numFmtId="196" fontId="7" fillId="0" borderId="0" xfId="49" applyNumberFormat="1" applyFont="1" applyBorder="1" applyAlignment="1">
      <alignment horizontal="center" vertical="center"/>
      <protection/>
    </xf>
    <xf numFmtId="199" fontId="0" fillId="0" borderId="0" xfId="49" applyNumberFormat="1">
      <alignment/>
      <protection/>
    </xf>
    <xf numFmtId="0" fontId="9" fillId="0" borderId="0" xfId="0" applyFont="1" applyAlignment="1">
      <alignment/>
    </xf>
    <xf numFmtId="0" fontId="7" fillId="0" borderId="19" xfId="49" applyFont="1" applyBorder="1" applyAlignment="1">
      <alignment horizontal="center" vertical="center" wrapText="1"/>
      <protection/>
    </xf>
    <xf numFmtId="199" fontId="7" fillId="0" borderId="19" xfId="49" applyNumberFormat="1" applyFont="1" applyBorder="1" applyAlignment="1">
      <alignment horizontal="center" vertical="center"/>
      <protection/>
    </xf>
    <xf numFmtId="199" fontId="9" fillId="0" borderId="20" xfId="47" applyNumberFormat="1" applyFont="1" applyBorder="1" applyAlignment="1">
      <alignment horizontal="center" vertical="center"/>
    </xf>
    <xf numFmtId="199" fontId="9" fillId="0" borderId="21" xfId="47" applyNumberFormat="1" applyFont="1" applyBorder="1" applyAlignment="1">
      <alignment horizontal="center" vertical="center"/>
    </xf>
    <xf numFmtId="199" fontId="9" fillId="0" borderId="22" xfId="47" applyNumberFormat="1" applyFont="1" applyBorder="1" applyAlignment="1">
      <alignment horizontal="center" vertical="center"/>
    </xf>
    <xf numFmtId="3" fontId="10" fillId="33" borderId="14" xfId="49" applyNumberFormat="1" applyFont="1" applyFill="1" applyBorder="1" applyAlignment="1">
      <alignment horizontal="center" vertical="center"/>
      <protection/>
    </xf>
    <xf numFmtId="3" fontId="10" fillId="33" borderId="15" xfId="49" applyNumberFormat="1" applyFont="1" applyFill="1" applyBorder="1" applyAlignment="1">
      <alignment horizontal="center" vertical="center"/>
      <protection/>
    </xf>
    <xf numFmtId="3" fontId="10" fillId="33" borderId="20" xfId="49" applyNumberFormat="1" applyFont="1" applyFill="1" applyBorder="1" applyAlignment="1">
      <alignment horizontal="center" vertical="center"/>
      <protection/>
    </xf>
    <xf numFmtId="3" fontId="10" fillId="33" borderId="16" xfId="49" applyNumberFormat="1" applyFont="1" applyFill="1" applyBorder="1" applyAlignment="1">
      <alignment horizontal="center" vertical="center"/>
      <protection/>
    </xf>
    <xf numFmtId="3" fontId="10" fillId="33" borderId="17" xfId="49" applyNumberFormat="1" applyFont="1" applyFill="1" applyBorder="1" applyAlignment="1">
      <alignment horizontal="center" vertical="center"/>
      <protection/>
    </xf>
    <xf numFmtId="3" fontId="10" fillId="33" borderId="21" xfId="49" applyNumberFormat="1" applyFont="1" applyFill="1" applyBorder="1" applyAlignment="1">
      <alignment horizontal="center" vertical="center"/>
      <protection/>
    </xf>
    <xf numFmtId="3" fontId="10" fillId="33" borderId="18" xfId="49" applyNumberFormat="1" applyFont="1" applyFill="1" applyBorder="1" applyAlignment="1">
      <alignment horizontal="center" vertical="center"/>
      <protection/>
    </xf>
    <xf numFmtId="3" fontId="10" fillId="33" borderId="22" xfId="49" applyNumberFormat="1" applyFont="1" applyFill="1" applyBorder="1" applyAlignment="1">
      <alignment horizontal="center" vertical="center"/>
      <protection/>
    </xf>
    <xf numFmtId="0" fontId="7" fillId="33" borderId="10" xfId="49" applyFont="1" applyFill="1" applyBorder="1" applyAlignment="1">
      <alignment horizontal="center" vertical="center" wrapText="1"/>
      <protection/>
    </xf>
    <xf numFmtId="0" fontId="5" fillId="33" borderId="11" xfId="49" applyFont="1" applyFill="1" applyBorder="1" applyAlignment="1">
      <alignment horizontal="center" vertical="center" wrapText="1"/>
      <protection/>
    </xf>
    <xf numFmtId="0" fontId="5" fillId="33" borderId="20" xfId="49" applyFont="1" applyFill="1" applyBorder="1" applyAlignment="1">
      <alignment horizontal="center" vertical="center" wrapText="1"/>
      <protection/>
    </xf>
    <xf numFmtId="0" fontId="5" fillId="33" borderId="19" xfId="49" applyFont="1" applyFill="1" applyBorder="1" applyAlignment="1">
      <alignment horizontal="center" vertical="center" wrapText="1"/>
      <protection/>
    </xf>
    <xf numFmtId="0" fontId="5" fillId="33" borderId="12" xfId="49" applyFont="1" applyFill="1" applyBorder="1" applyAlignment="1">
      <alignment horizontal="center" vertical="center" wrapText="1"/>
      <protection/>
    </xf>
    <xf numFmtId="0" fontId="6" fillId="33" borderId="10" xfId="49" applyFont="1" applyFill="1" applyBorder="1" applyAlignment="1">
      <alignment horizontal="center" vertical="center" wrapText="1"/>
      <protection/>
    </xf>
    <xf numFmtId="0" fontId="6" fillId="33" borderId="15" xfId="49" applyFont="1" applyFill="1" applyBorder="1" applyAlignment="1">
      <alignment horizontal="center" vertical="center" wrapText="1"/>
      <protection/>
    </xf>
    <xf numFmtId="0" fontId="6" fillId="33" borderId="12" xfId="49" applyFont="1" applyFill="1" applyBorder="1" applyAlignment="1">
      <alignment horizontal="center" vertical="center" wrapText="1"/>
      <protection/>
    </xf>
    <xf numFmtId="0" fontId="6" fillId="33" borderId="19" xfId="49" applyFont="1" applyFill="1" applyBorder="1" applyAlignment="1">
      <alignment horizontal="center" vertical="center" wrapText="1"/>
      <protection/>
    </xf>
    <xf numFmtId="0" fontId="6" fillId="33" borderId="11" xfId="49" applyFont="1" applyFill="1" applyBorder="1" applyAlignment="1">
      <alignment horizontal="center" vertical="center" wrapText="1"/>
      <protection/>
    </xf>
    <xf numFmtId="41" fontId="9" fillId="33" borderId="13" xfId="47" applyFont="1" applyFill="1" applyBorder="1" applyAlignment="1">
      <alignment vertical="center" wrapText="1"/>
    </xf>
    <xf numFmtId="41" fontId="7" fillId="33" borderId="10" xfId="49" applyNumberFormat="1" applyFont="1" applyFill="1" applyBorder="1" applyAlignment="1">
      <alignment vertical="center"/>
      <protection/>
    </xf>
    <xf numFmtId="3" fontId="11" fillId="33" borderId="19" xfId="49" applyNumberFormat="1" applyFont="1" applyFill="1" applyBorder="1" applyAlignment="1">
      <alignment horizontal="center" vertical="center"/>
      <protection/>
    </xf>
    <xf numFmtId="3" fontId="11" fillId="33" borderId="11" xfId="49" applyNumberFormat="1" applyFont="1" applyFill="1" applyBorder="1" applyAlignment="1">
      <alignment horizontal="center" vertical="center"/>
      <protection/>
    </xf>
    <xf numFmtId="3" fontId="11" fillId="33" borderId="12" xfId="49" applyNumberFormat="1" applyFont="1" applyFill="1" applyBorder="1" applyAlignment="1">
      <alignment horizontal="center" vertical="center"/>
      <protection/>
    </xf>
    <xf numFmtId="11" fontId="0" fillId="0" borderId="0" xfId="49" applyNumberFormat="1" applyAlignment="1">
      <alignment vertical="center"/>
      <protection/>
    </xf>
    <xf numFmtId="3" fontId="10" fillId="33" borderId="0" xfId="49" applyNumberFormat="1" applyFont="1" applyFill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Cartel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3"/>
          <c:y val="0.03675"/>
          <c:w val="0.95075"/>
          <c:h val="0.75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mac_inq!$B$5:$M$5</c:f>
              <c:numCache/>
            </c:numRef>
          </c:val>
          <c:shape val="cylinder"/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mac_inq!$B$6:$M$6</c:f>
              <c:numCache/>
            </c:numRef>
          </c:val>
          <c:shape val="cylinder"/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mac_inq!$B$7:$M$7</c:f>
              <c:numCache/>
            </c:numRef>
          </c:val>
          <c:shape val="cylinder"/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mac_inq!$B$8:$M$8</c:f>
              <c:numCache/>
            </c:numRef>
          </c:val>
          <c:shape val="cylinder"/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mac_inq!$B$9:$M$9</c:f>
              <c:numCache/>
            </c:numRef>
          </c:val>
          <c:shape val="cylinder"/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mac_inq!$B$10:$M$10</c:f>
              <c:numCache/>
            </c:numRef>
          </c:val>
          <c:shape val="cylinder"/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mac_inq!$B$11:$M$11</c:f>
              <c:numCache/>
            </c:numRef>
          </c:val>
          <c:shape val="cylinder"/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mac_inq!$B$12:$M$12</c:f>
              <c:numCache/>
            </c:numRef>
          </c:val>
          <c:shape val="cylinder"/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mac_inq!$B$13:$M$13</c:f>
              <c:numCache/>
            </c:numRef>
          </c:val>
          <c:shape val="cylinder"/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mac_inq!$B$14:$M$14</c:f>
              <c:numCache/>
            </c:numRef>
          </c:val>
          <c:shape val="cylinder"/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mac_inq!$B$15:$M$15</c:f>
              <c:numCache/>
            </c:numRef>
          </c:val>
          <c:shape val="cylinder"/>
        </c:ser>
        <c:overlap val="100"/>
        <c:shape val="cylinder"/>
        <c:axId val="56474895"/>
        <c:axId val="4453644"/>
      </c:bar3DChart>
      <c:catAx>
        <c:axId val="564748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4453644"/>
        <c:crosses val="autoZero"/>
        <c:auto val="1"/>
        <c:lblOffset val="100"/>
        <c:tickLblSkip val="1"/>
        <c:noMultiLvlLbl val="0"/>
      </c:catAx>
      <c:valAx>
        <c:axId val="445364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647489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"/>
          <c:y val="0.78025"/>
          <c:w val="0.982"/>
          <c:h val="0.2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161925</xdr:rowOff>
    </xdr:from>
    <xdr:to>
      <xdr:col>14</xdr:col>
      <xdr:colOff>85725</xdr:colOff>
      <xdr:row>47</xdr:row>
      <xdr:rowOff>161925</xdr:rowOff>
    </xdr:to>
    <xdr:graphicFrame>
      <xdr:nvGraphicFramePr>
        <xdr:cNvPr id="1" name="Grafico 1"/>
        <xdr:cNvGraphicFramePr/>
      </xdr:nvGraphicFramePr>
      <xdr:xfrm>
        <a:off x="38100" y="6162675"/>
        <a:ext cx="10086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7.7109375" style="2" customWidth="1"/>
    <col min="2" max="3" width="9.421875" style="2" customWidth="1"/>
    <col min="4" max="4" width="9.7109375" style="2" customWidth="1"/>
    <col min="5" max="14" width="9.421875" style="2" customWidth="1"/>
    <col min="15" max="15" width="9.7109375" style="2" customWidth="1"/>
    <col min="16" max="16" width="9.421875" style="2" customWidth="1"/>
    <col min="17" max="16384" width="9.140625" style="2" customWidth="1"/>
  </cols>
  <sheetData>
    <row r="1" spans="1:16" ht="36" customHeight="1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"/>
    </row>
    <row r="2" spans="1:16" ht="12.75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8" customHeight="1">
      <c r="A3" s="40"/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35</v>
      </c>
      <c r="I3" s="41" t="s">
        <v>6</v>
      </c>
      <c r="J3" s="41" t="s">
        <v>7</v>
      </c>
      <c r="K3" s="41" t="s">
        <v>8</v>
      </c>
      <c r="L3" s="42" t="s">
        <v>9</v>
      </c>
      <c r="M3" s="43" t="s">
        <v>36</v>
      </c>
      <c r="N3" s="41" t="s">
        <v>10</v>
      </c>
      <c r="O3" s="44" t="s">
        <v>11</v>
      </c>
      <c r="P3" s="5"/>
    </row>
    <row r="4" spans="1:16" ht="15.75">
      <c r="A4" s="45"/>
      <c r="B4" s="46" t="s">
        <v>12</v>
      </c>
      <c r="C4" s="46" t="s">
        <v>12</v>
      </c>
      <c r="D4" s="46" t="s">
        <v>12</v>
      </c>
      <c r="E4" s="46" t="s">
        <v>12</v>
      </c>
      <c r="F4" s="46" t="s">
        <v>12</v>
      </c>
      <c r="G4" s="46" t="s">
        <v>13</v>
      </c>
      <c r="H4" s="46" t="s">
        <v>12</v>
      </c>
      <c r="I4" s="46" t="s">
        <v>12</v>
      </c>
      <c r="J4" s="46" t="s">
        <v>12</v>
      </c>
      <c r="K4" s="46" t="s">
        <v>12</v>
      </c>
      <c r="L4" s="47" t="s">
        <v>12</v>
      </c>
      <c r="M4" s="48" t="s">
        <v>13</v>
      </c>
      <c r="N4" s="49" t="s">
        <v>12</v>
      </c>
      <c r="O4" s="47" t="s">
        <v>13</v>
      </c>
      <c r="P4" s="5"/>
    </row>
    <row r="5" spans="1:16" s="7" customFormat="1" ht="30" customHeight="1">
      <c r="A5" s="50" t="s">
        <v>14</v>
      </c>
      <c r="B5" s="32">
        <v>2045.91922266708</v>
      </c>
      <c r="C5" s="33">
        <v>8443.53765836265</v>
      </c>
      <c r="D5" s="33">
        <v>754.672580071926</v>
      </c>
      <c r="E5" s="33">
        <v>1424.6357406924</v>
      </c>
      <c r="F5" s="33">
        <v>4897.27002020723</v>
      </c>
      <c r="G5" s="33">
        <v>13968.681587226</v>
      </c>
      <c r="H5" s="33">
        <v>256.384319651638</v>
      </c>
      <c r="I5" s="33">
        <v>9.69515841988515</v>
      </c>
      <c r="J5" s="33">
        <v>163.63127</v>
      </c>
      <c r="K5" s="33">
        <v>165.46194</v>
      </c>
      <c r="L5" s="34">
        <v>168.38571</v>
      </c>
      <c r="M5" s="32">
        <v>14080.7000079995</v>
      </c>
      <c r="N5" s="33">
        <v>11614.4331258668</v>
      </c>
      <c r="O5" s="34">
        <v>248.067753619408</v>
      </c>
      <c r="P5" s="6"/>
    </row>
    <row r="6" spans="1:16" s="7" customFormat="1" ht="30" customHeight="1">
      <c r="A6" s="50" t="s">
        <v>15</v>
      </c>
      <c r="B6" s="35">
        <v>571.89080036533</v>
      </c>
      <c r="C6" s="56">
        <v>10857.0021014455</v>
      </c>
      <c r="D6" s="56">
        <v>7312.36068147291</v>
      </c>
      <c r="E6" s="56">
        <v>4017.94509016979</v>
      </c>
      <c r="F6" s="56">
        <v>57970.1960967535</v>
      </c>
      <c r="G6" s="56">
        <v>14599.2030341206</v>
      </c>
      <c r="H6" s="56">
        <v>573.20714633682</v>
      </c>
      <c r="I6" s="56">
        <v>863.298608479718</v>
      </c>
      <c r="J6" s="56">
        <v>6480.72768</v>
      </c>
      <c r="K6" s="56">
        <v>6635.90758</v>
      </c>
      <c r="L6" s="36">
        <v>6943.62917</v>
      </c>
      <c r="M6" s="35">
        <v>14870.4673909832</v>
      </c>
      <c r="N6" s="56">
        <v>26990.8760471417</v>
      </c>
      <c r="O6" s="36">
        <v>304.682037347619</v>
      </c>
      <c r="P6" s="6"/>
    </row>
    <row r="7" spans="1:16" s="7" customFormat="1" ht="30" customHeight="1">
      <c r="A7" s="50" t="s">
        <v>16</v>
      </c>
      <c r="B7" s="35">
        <v>3430.98353286873</v>
      </c>
      <c r="C7" s="56">
        <v>15955.04741627</v>
      </c>
      <c r="D7" s="56">
        <v>2783.3942151414</v>
      </c>
      <c r="E7" s="56">
        <v>614.464261203954</v>
      </c>
      <c r="F7" s="56">
        <v>11015.9440176129</v>
      </c>
      <c r="G7" s="56">
        <v>11287.397279359</v>
      </c>
      <c r="H7" s="56">
        <v>265.814729295365</v>
      </c>
      <c r="I7" s="56">
        <v>489.191749024389</v>
      </c>
      <c r="J7" s="56">
        <v>754.80361</v>
      </c>
      <c r="K7" s="56">
        <v>995.68104</v>
      </c>
      <c r="L7" s="36">
        <v>1238.34822</v>
      </c>
      <c r="M7" s="35">
        <v>11383.4062967967</v>
      </c>
      <c r="N7" s="56">
        <v>23468.908404585</v>
      </c>
      <c r="O7" s="36">
        <v>482.855224909472</v>
      </c>
      <c r="P7" s="6"/>
    </row>
    <row r="8" spans="1:16" s="7" customFormat="1" ht="30" customHeight="1">
      <c r="A8" s="50" t="s">
        <v>17</v>
      </c>
      <c r="B8" s="35">
        <v>2175.34714253751</v>
      </c>
      <c r="C8" s="56">
        <v>1608.70475348413</v>
      </c>
      <c r="D8" s="56">
        <v>8904.66936863352</v>
      </c>
      <c r="E8" s="56">
        <v>174.233195324</v>
      </c>
      <c r="F8" s="56">
        <v>29324.2747933128</v>
      </c>
      <c r="G8" s="56">
        <v>3528.1835827102</v>
      </c>
      <c r="H8" s="56">
        <v>60.87407685</v>
      </c>
      <c r="I8" s="56">
        <v>49.0486987232536</v>
      </c>
      <c r="J8" s="56">
        <v>375.48987</v>
      </c>
      <c r="K8" s="56">
        <v>719.50565</v>
      </c>
      <c r="L8" s="36">
        <v>1123.55901</v>
      </c>
      <c r="M8" s="35">
        <v>3550.82044673828</v>
      </c>
      <c r="N8" s="56">
        <v>14095.3986598831</v>
      </c>
      <c r="O8" s="36">
        <v>105.837884003944</v>
      </c>
      <c r="P8" s="6"/>
    </row>
    <row r="9" spans="1:16" s="7" customFormat="1" ht="30" customHeight="1">
      <c r="A9" s="50" t="s">
        <v>18</v>
      </c>
      <c r="B9" s="35"/>
      <c r="C9" s="56"/>
      <c r="D9" s="56">
        <v>7082.33006755</v>
      </c>
      <c r="E9" s="56">
        <v>34842.710187</v>
      </c>
      <c r="F9" s="56"/>
      <c r="G9" s="56"/>
      <c r="H9" s="56"/>
      <c r="I9" s="56"/>
      <c r="J9" s="56"/>
      <c r="K9" s="56"/>
      <c r="L9" s="36"/>
      <c r="M9" s="35">
        <v>871.067754675</v>
      </c>
      <c r="N9" s="56">
        <v>7570.128010168</v>
      </c>
      <c r="O9" s="36"/>
      <c r="P9" s="6"/>
    </row>
    <row r="10" spans="1:23" s="7" customFormat="1" ht="30" customHeight="1">
      <c r="A10" s="50" t="s">
        <v>19</v>
      </c>
      <c r="B10" s="35">
        <v>0.758896173187673</v>
      </c>
      <c r="C10" s="56">
        <v>254.79709995018</v>
      </c>
      <c r="D10" s="56">
        <v>77468.5327727382</v>
      </c>
      <c r="E10" s="56">
        <v>0.05736487825</v>
      </c>
      <c r="F10" s="56">
        <v>202.45638681108</v>
      </c>
      <c r="G10" s="56">
        <v>6.224245344E-05</v>
      </c>
      <c r="H10" s="56"/>
      <c r="I10" s="56">
        <v>20.2785140293603</v>
      </c>
      <c r="J10" s="56">
        <v>637.12676</v>
      </c>
      <c r="K10" s="56">
        <v>725.88006</v>
      </c>
      <c r="L10" s="36">
        <v>1065.67628</v>
      </c>
      <c r="M10" s="35">
        <v>4071.72691605993</v>
      </c>
      <c r="N10" s="56">
        <v>77801.6562403349</v>
      </c>
      <c r="O10" s="36">
        <v>6.75578665353601</v>
      </c>
      <c r="P10" s="6"/>
      <c r="W10" s="55"/>
    </row>
    <row r="11" spans="1:16" s="7" customFormat="1" ht="30" customHeight="1">
      <c r="A11" s="50" t="s">
        <v>20</v>
      </c>
      <c r="B11" s="35">
        <v>36.6031533613751</v>
      </c>
      <c r="C11" s="56">
        <v>42874.1195253729</v>
      </c>
      <c r="D11" s="56">
        <v>13177.6143602193</v>
      </c>
      <c r="E11" s="56">
        <v>974.899844638273</v>
      </c>
      <c r="F11" s="56">
        <v>54979.8846495463</v>
      </c>
      <c r="G11" s="56">
        <v>15597.7556859365</v>
      </c>
      <c r="H11" s="56">
        <v>533.567244495219</v>
      </c>
      <c r="I11" s="56">
        <v>740.42921650887</v>
      </c>
      <c r="J11" s="56">
        <v>2283.63</v>
      </c>
      <c r="K11" s="56">
        <v>3343.61804</v>
      </c>
      <c r="L11" s="36">
        <v>4574.88418</v>
      </c>
      <c r="M11" s="35">
        <v>15781.1312209121</v>
      </c>
      <c r="N11" s="56">
        <v>71545.4760904493</v>
      </c>
      <c r="O11" s="36">
        <v>976.779253539201</v>
      </c>
      <c r="P11" s="6"/>
    </row>
    <row r="12" spans="1:16" s="7" customFormat="1" ht="30" customHeight="1">
      <c r="A12" s="50" t="s">
        <v>21</v>
      </c>
      <c r="B12" s="35">
        <v>139.714968510565</v>
      </c>
      <c r="C12" s="56">
        <v>11559.1991164908</v>
      </c>
      <c r="D12" s="56">
        <v>1137.75093760767</v>
      </c>
      <c r="E12" s="56">
        <v>26.0614969924446</v>
      </c>
      <c r="F12" s="56">
        <v>4174.12129314918</v>
      </c>
      <c r="G12" s="56">
        <v>1203.64475841146</v>
      </c>
      <c r="H12" s="56">
        <v>45.1934182258353</v>
      </c>
      <c r="I12" s="56">
        <v>2.2702416912972</v>
      </c>
      <c r="J12" s="56">
        <v>561.18963</v>
      </c>
      <c r="K12" s="56">
        <v>562.31495</v>
      </c>
      <c r="L12" s="36">
        <v>563.3945</v>
      </c>
      <c r="M12" s="35">
        <v>1217.76393446757</v>
      </c>
      <c r="N12" s="56">
        <v>15699.4920629308</v>
      </c>
      <c r="O12" s="36">
        <v>255.796617174748</v>
      </c>
      <c r="P12" s="6"/>
    </row>
    <row r="13" spans="1:16" s="7" customFormat="1" ht="30" customHeight="1">
      <c r="A13" s="50" t="s">
        <v>22</v>
      </c>
      <c r="B13" s="35">
        <v>417.248761814274</v>
      </c>
      <c r="C13" s="56">
        <v>2276.21491726411</v>
      </c>
      <c r="D13" s="56">
        <v>304.387168834513</v>
      </c>
      <c r="E13" s="56">
        <v>60804.321918</v>
      </c>
      <c r="F13" s="56">
        <v>1014.56913958909</v>
      </c>
      <c r="G13" s="56">
        <v>1732.60675221882</v>
      </c>
      <c r="H13" s="56">
        <v>388.634321943525</v>
      </c>
      <c r="I13" s="56">
        <v>733.259028793556</v>
      </c>
      <c r="J13" s="56">
        <v>8.96845</v>
      </c>
      <c r="K13" s="56">
        <v>9.67129</v>
      </c>
      <c r="L13" s="36">
        <v>12.18271</v>
      </c>
      <c r="M13" s="35">
        <v>3368.77333040779</v>
      </c>
      <c r="N13" s="56">
        <v>4044.23248010353</v>
      </c>
      <c r="O13" s="36">
        <v>105.654232181655</v>
      </c>
      <c r="P13" s="6"/>
    </row>
    <row r="14" spans="1:16" s="7" customFormat="1" ht="30" customHeight="1">
      <c r="A14" s="50" t="s">
        <v>23</v>
      </c>
      <c r="B14" s="35"/>
      <c r="C14" s="56">
        <v>701.42669</v>
      </c>
      <c r="D14" s="56">
        <v>58680.948293</v>
      </c>
      <c r="E14" s="56">
        <v>234802.65741</v>
      </c>
      <c r="F14" s="56"/>
      <c r="G14" s="56"/>
      <c r="H14" s="56">
        <v>5432.4134087</v>
      </c>
      <c r="I14" s="56">
        <v>88698.89559</v>
      </c>
      <c r="J14" s="56">
        <v>267.00553</v>
      </c>
      <c r="K14" s="56">
        <v>714.57108</v>
      </c>
      <c r="L14" s="36">
        <v>1502.71406</v>
      </c>
      <c r="M14" s="35">
        <v>7488.9256310426</v>
      </c>
      <c r="N14" s="56">
        <v>62823.92605854</v>
      </c>
      <c r="O14" s="36">
        <v>5232.5180548444</v>
      </c>
      <c r="P14" s="6"/>
    </row>
    <row r="15" spans="1:16" s="7" customFormat="1" ht="30" customHeight="1">
      <c r="A15" s="50" t="s">
        <v>24</v>
      </c>
      <c r="B15" s="37">
        <v>21.91926282</v>
      </c>
      <c r="C15" s="38">
        <v>292.0940717</v>
      </c>
      <c r="D15" s="38">
        <v>60019.3040648</v>
      </c>
      <c r="E15" s="38">
        <v>5060.120654994</v>
      </c>
      <c r="F15" s="38">
        <v>6504.2828227</v>
      </c>
      <c r="G15" s="38">
        <v>-3611.834875438</v>
      </c>
      <c r="H15" s="38">
        <v>9.6108565256</v>
      </c>
      <c r="I15" s="38">
        <v>1276.2557996</v>
      </c>
      <c r="J15" s="38">
        <v>871.0279</v>
      </c>
      <c r="K15" s="38">
        <v>968.96188</v>
      </c>
      <c r="L15" s="39">
        <v>1119.21174</v>
      </c>
      <c r="M15" s="37">
        <v>-3482.46782381852</v>
      </c>
      <c r="N15" s="38">
        <v>61161.9716319409</v>
      </c>
      <c r="O15" s="39">
        <v>82.104468214355</v>
      </c>
      <c r="P15" s="6"/>
    </row>
    <row r="16" spans="1:16" s="7" customFormat="1" ht="30" customHeight="1">
      <c r="A16" s="51" t="s">
        <v>25</v>
      </c>
      <c r="B16" s="52">
        <f aca="true" t="shared" si="0" ref="B16:O16">SUM(B5:B15)</f>
        <v>8840.38574111805</v>
      </c>
      <c r="C16" s="53">
        <f t="shared" si="0"/>
        <v>94822.14335034025</v>
      </c>
      <c r="D16" s="53">
        <f t="shared" si="0"/>
        <v>237625.96451006943</v>
      </c>
      <c r="E16" s="53">
        <f t="shared" si="0"/>
        <v>342742.1071638931</v>
      </c>
      <c r="F16" s="53">
        <f t="shared" si="0"/>
        <v>170082.9992196821</v>
      </c>
      <c r="G16" s="53">
        <f t="shared" si="0"/>
        <v>58305.63786678702</v>
      </c>
      <c r="H16" s="53">
        <f t="shared" si="0"/>
        <v>7565.699522024002</v>
      </c>
      <c r="I16" s="53">
        <f t="shared" si="0"/>
        <v>92882.62260527033</v>
      </c>
      <c r="J16" s="53">
        <f t="shared" si="0"/>
        <v>12403.600699999999</v>
      </c>
      <c r="K16" s="53">
        <f t="shared" si="0"/>
        <v>14841.57351</v>
      </c>
      <c r="L16" s="54">
        <f t="shared" si="0"/>
        <v>18311.985579999997</v>
      </c>
      <c r="M16" s="52">
        <f t="shared" si="0"/>
        <v>73202.31510626416</v>
      </c>
      <c r="N16" s="53">
        <f t="shared" si="0"/>
        <v>376816.49881194404</v>
      </c>
      <c r="O16" s="54">
        <f t="shared" si="0"/>
        <v>7801.051312488337</v>
      </c>
      <c r="P16" s="9"/>
    </row>
    <row r="17" spans="1:16" s="7" customFormat="1" ht="19.5" customHeight="1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.75" customHeight="1">
      <c r="A18" s="11"/>
      <c r="G18" s="11"/>
      <c r="P18" s="26"/>
    </row>
    <row r="47" ht="15.75" customHeight="1"/>
    <row r="48" ht="15.75" customHeight="1"/>
    <row r="49" spans="1:15" ht="19.5" customHeight="1">
      <c r="A49" s="58" t="s">
        <v>45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1" spans="1:16" ht="42.75" customHeight="1">
      <c r="A51" s="4"/>
      <c r="B51" s="12" t="s">
        <v>37</v>
      </c>
      <c r="C51" s="12" t="s">
        <v>1</v>
      </c>
      <c r="D51" s="12" t="s">
        <v>2</v>
      </c>
      <c r="E51" s="12" t="s">
        <v>38</v>
      </c>
      <c r="F51" s="12" t="s">
        <v>4</v>
      </c>
      <c r="G51" s="12" t="s">
        <v>39</v>
      </c>
      <c r="H51" s="12" t="s">
        <v>40</v>
      </c>
      <c r="I51" s="12" t="s">
        <v>41</v>
      </c>
      <c r="J51" s="12" t="s">
        <v>7</v>
      </c>
      <c r="K51" s="12" t="s">
        <v>8</v>
      </c>
      <c r="L51" s="13" t="s">
        <v>9</v>
      </c>
      <c r="M51" s="27" t="s">
        <v>42</v>
      </c>
      <c r="N51" s="12" t="s">
        <v>43</v>
      </c>
      <c r="O51" s="13" t="s">
        <v>11</v>
      </c>
      <c r="P51" s="5"/>
    </row>
    <row r="52" spans="1:16" ht="22.5">
      <c r="A52" s="14" t="s">
        <v>26</v>
      </c>
      <c r="B52" s="15">
        <f aca="true" t="shared" si="1" ref="B52:O52">IF(ISNUMBER(B5)=TRUE,B5/B$16,"")</f>
        <v>0.23142872749898027</v>
      </c>
      <c r="C52" s="16">
        <f t="shared" si="1"/>
        <v>0.08904605359073389</v>
      </c>
      <c r="D52" s="16">
        <f t="shared" si="1"/>
        <v>0.0031758843425544374</v>
      </c>
      <c r="E52" s="16">
        <f t="shared" si="1"/>
        <v>0.004156582196686924</v>
      </c>
      <c r="F52" s="16">
        <f t="shared" si="1"/>
        <v>0.02879341287886059</v>
      </c>
      <c r="G52" s="16">
        <f t="shared" si="1"/>
        <v>0.23957685908763654</v>
      </c>
      <c r="H52" s="16">
        <f t="shared" si="1"/>
        <v>0.03388772167137946</v>
      </c>
      <c r="I52" s="16">
        <f t="shared" si="1"/>
        <v>0.00010438075657152072</v>
      </c>
      <c r="J52" s="16">
        <f t="shared" si="1"/>
        <v>0.013192239411576673</v>
      </c>
      <c r="K52" s="16">
        <f t="shared" si="1"/>
        <v>0.01114854431630949</v>
      </c>
      <c r="L52" s="29">
        <f t="shared" si="1"/>
        <v>0.009195382404839138</v>
      </c>
      <c r="M52" s="15">
        <f t="shared" si="1"/>
        <v>0.19235320614599755</v>
      </c>
      <c r="N52" s="16">
        <f t="shared" si="1"/>
        <v>0.030822517491897718</v>
      </c>
      <c r="O52" s="29">
        <f t="shared" si="1"/>
        <v>0.031799272134293996</v>
      </c>
      <c r="P52" s="17"/>
    </row>
    <row r="53" spans="1:16" ht="19.5" customHeight="1">
      <c r="A53" s="14" t="s">
        <v>27</v>
      </c>
      <c r="B53" s="18">
        <f aca="true" t="shared" si="2" ref="B53:O53">IF(ISNUMBER(B6)=TRUE,B6/B$16,"")</f>
        <v>0.06469070661762805</v>
      </c>
      <c r="C53" s="19">
        <f t="shared" si="2"/>
        <v>0.11449859408189111</v>
      </c>
      <c r="D53" s="19">
        <f t="shared" si="2"/>
        <v>0.030772566022190927</v>
      </c>
      <c r="E53" s="19">
        <f t="shared" si="2"/>
        <v>0.011722939802807716</v>
      </c>
      <c r="F53" s="19">
        <f t="shared" si="2"/>
        <v>0.3408347475215804</v>
      </c>
      <c r="G53" s="19">
        <f t="shared" si="2"/>
        <v>0.25039093247682015</v>
      </c>
      <c r="H53" s="19">
        <f t="shared" si="2"/>
        <v>0.07576393229313362</v>
      </c>
      <c r="I53" s="19">
        <f t="shared" si="2"/>
        <v>0.009294511548716035</v>
      </c>
      <c r="J53" s="19">
        <f t="shared" si="2"/>
        <v>0.5224876095858197</v>
      </c>
      <c r="K53" s="19">
        <f t="shared" si="2"/>
        <v>0.44711617508270524</v>
      </c>
      <c r="L53" s="20">
        <f t="shared" si="2"/>
        <v>0.37918494090469906</v>
      </c>
      <c r="M53" s="18">
        <f t="shared" si="2"/>
        <v>0.20314203682488025</v>
      </c>
      <c r="N53" s="19">
        <f t="shared" si="2"/>
        <v>0.07162870026190628</v>
      </c>
      <c r="O53" s="20">
        <f t="shared" si="2"/>
        <v>0.039056535477451325</v>
      </c>
      <c r="P53" s="17"/>
    </row>
    <row r="54" spans="1:16" ht="19.5" customHeight="1">
      <c r="A54" s="14" t="s">
        <v>28</v>
      </c>
      <c r="B54" s="18">
        <f aca="true" t="shared" si="3" ref="B54:O54">IF(ISNUMBER(B7)=TRUE,B7/B$16,"")</f>
        <v>0.3881033739184791</v>
      </c>
      <c r="C54" s="19">
        <f t="shared" si="3"/>
        <v>0.16826288515036766</v>
      </c>
      <c r="D54" s="19">
        <f t="shared" si="3"/>
        <v>0.011713342104176723</v>
      </c>
      <c r="E54" s="19">
        <f t="shared" si="3"/>
        <v>0.0017927889464428375</v>
      </c>
      <c r="F54" s="19">
        <f t="shared" si="3"/>
        <v>0.06476804894170826</v>
      </c>
      <c r="G54" s="19">
        <f t="shared" si="3"/>
        <v>0.19359015169592553</v>
      </c>
      <c r="H54" s="19">
        <f t="shared" si="3"/>
        <v>0.035134190635191034</v>
      </c>
      <c r="I54" s="19">
        <f t="shared" si="3"/>
        <v>0.005266773647244446</v>
      </c>
      <c r="J54" s="19">
        <f t="shared" si="3"/>
        <v>0.06085358826489796</v>
      </c>
      <c r="K54" s="19">
        <f t="shared" si="3"/>
        <v>0.06708729632536113</v>
      </c>
      <c r="L54" s="20">
        <f t="shared" si="3"/>
        <v>0.0676250106570912</v>
      </c>
      <c r="M54" s="18">
        <f t="shared" si="3"/>
        <v>0.1555060967712835</v>
      </c>
      <c r="N54" s="19">
        <f t="shared" si="3"/>
        <v>0.062282061636312565</v>
      </c>
      <c r="O54" s="20">
        <f t="shared" si="3"/>
        <v>0.061896173421714544</v>
      </c>
      <c r="P54" s="17"/>
    </row>
    <row r="55" spans="1:16" ht="19.5" customHeight="1">
      <c r="A55" s="14" t="s">
        <v>29</v>
      </c>
      <c r="B55" s="18">
        <f aca="true" t="shared" si="4" ref="B55:O55">IF(ISNUMBER(B8)=TRUE,B8/B$16,"")</f>
        <v>0.24606925605289168</v>
      </c>
      <c r="C55" s="19">
        <f t="shared" si="4"/>
        <v>0.016965496630258963</v>
      </c>
      <c r="D55" s="19">
        <f t="shared" si="4"/>
        <v>0.03747346964795248</v>
      </c>
      <c r="E55" s="19">
        <f t="shared" si="4"/>
        <v>0.0005083507152527508</v>
      </c>
      <c r="F55" s="19">
        <f t="shared" si="4"/>
        <v>0.17241155746223094</v>
      </c>
      <c r="G55" s="19">
        <f t="shared" si="4"/>
        <v>0.06051187692639891</v>
      </c>
      <c r="H55" s="19">
        <f t="shared" si="4"/>
        <v>0.008046060601903835</v>
      </c>
      <c r="I55" s="19">
        <f t="shared" si="4"/>
        <v>0.0005280718539968368</v>
      </c>
      <c r="J55" s="19">
        <f t="shared" si="4"/>
        <v>0.030272650586051195</v>
      </c>
      <c r="K55" s="19">
        <f t="shared" si="4"/>
        <v>0.048479067904438115</v>
      </c>
      <c r="L55" s="20">
        <f t="shared" si="4"/>
        <v>0.061356481802122526</v>
      </c>
      <c r="M55" s="18">
        <f t="shared" si="4"/>
        <v>0.04850694191274867</v>
      </c>
      <c r="N55" s="19">
        <f t="shared" si="4"/>
        <v>0.03740653263411808</v>
      </c>
      <c r="O55" s="20">
        <f t="shared" si="4"/>
        <v>0.013567130860235862</v>
      </c>
      <c r="P55" s="17"/>
    </row>
    <row r="56" spans="1:16" ht="19.5" customHeight="1">
      <c r="A56" s="14" t="s">
        <v>30</v>
      </c>
      <c r="B56" s="18">
        <f aca="true" t="shared" si="5" ref="B56:O56">IF(ISNUMBER(B9)=TRUE,B9/B$16,"")</f>
      </c>
      <c r="C56" s="19">
        <f t="shared" si="5"/>
      </c>
      <c r="D56" s="19">
        <f t="shared" si="5"/>
        <v>0.02980452949302973</v>
      </c>
      <c r="E56" s="19">
        <f t="shared" si="5"/>
        <v>0.10165867997753436</v>
      </c>
      <c r="F56" s="19">
        <f t="shared" si="5"/>
      </c>
      <c r="G56" s="19">
        <f t="shared" si="5"/>
      </c>
      <c r="H56" s="19">
        <f t="shared" si="5"/>
      </c>
      <c r="I56" s="19">
        <f t="shared" si="5"/>
      </c>
      <c r="J56" s="19">
        <f t="shared" si="5"/>
      </c>
      <c r="K56" s="19">
        <f t="shared" si="5"/>
      </c>
      <c r="L56" s="20">
        <f t="shared" si="5"/>
      </c>
      <c r="M56" s="18">
        <f t="shared" si="5"/>
        <v>0.011899456368429253</v>
      </c>
      <c r="N56" s="19">
        <f t="shared" si="5"/>
        <v>0.020089693614891282</v>
      </c>
      <c r="O56" s="20">
        <f t="shared" si="5"/>
      </c>
      <c r="P56" s="17"/>
    </row>
    <row r="57" spans="1:16" ht="19.5" customHeight="1">
      <c r="A57" s="14" t="s">
        <v>31</v>
      </c>
      <c r="B57" s="18">
        <f aca="true" t="shared" si="6" ref="B57:O57">IF(ISNUMBER(B10)=TRUE,B10/B$16,"")</f>
        <v>8.58442375040181E-05</v>
      </c>
      <c r="C57" s="19">
        <f t="shared" si="6"/>
        <v>0.0026871054686960494</v>
      </c>
      <c r="D57" s="19">
        <f t="shared" si="6"/>
        <v>0.3260103875115695</v>
      </c>
      <c r="E57" s="19">
        <f t="shared" si="6"/>
        <v>1.6737038446977028E-07</v>
      </c>
      <c r="F57" s="19">
        <f t="shared" si="6"/>
        <v>0.001190338762486096</v>
      </c>
      <c r="G57" s="19">
        <f t="shared" si="6"/>
        <v>1.067520324230181E-09</v>
      </c>
      <c r="H57" s="19">
        <f t="shared" si="6"/>
      </c>
      <c r="I57" s="19">
        <f t="shared" si="6"/>
        <v>0.00021832408970124902</v>
      </c>
      <c r="J57" s="19">
        <f t="shared" si="6"/>
        <v>0.051366274633461884</v>
      </c>
      <c r="K57" s="19">
        <f t="shared" si="6"/>
        <v>0.048908564816992905</v>
      </c>
      <c r="L57" s="20">
        <f t="shared" si="6"/>
        <v>0.058195561335735835</v>
      </c>
      <c r="M57" s="18">
        <f t="shared" si="6"/>
        <v>0.05562292545186866</v>
      </c>
      <c r="N57" s="19">
        <f t="shared" si="6"/>
        <v>0.20647093873446073</v>
      </c>
      <c r="O57" s="20">
        <f t="shared" si="6"/>
        <v>0.0008660097700832947</v>
      </c>
      <c r="P57" s="17"/>
    </row>
    <row r="58" spans="1:16" ht="19.5" customHeight="1">
      <c r="A58" s="14" t="s">
        <v>20</v>
      </c>
      <c r="B58" s="18">
        <f aca="true" t="shared" si="7" ref="B58:O58">IF(ISNUMBER(B11)=TRUE,B11/B$16,"")</f>
        <v>0.0041404475362571535</v>
      </c>
      <c r="C58" s="19">
        <f t="shared" si="7"/>
        <v>0.4521530310379665</v>
      </c>
      <c r="D58" s="19">
        <f t="shared" si="7"/>
        <v>0.055455279844475486</v>
      </c>
      <c r="E58" s="19">
        <f t="shared" si="7"/>
        <v>0.0028444122395854133</v>
      </c>
      <c r="F58" s="19">
        <f t="shared" si="7"/>
        <v>0.32325326400514226</v>
      </c>
      <c r="G58" s="19">
        <f t="shared" si="7"/>
        <v>0.2675171090928333</v>
      </c>
      <c r="H58" s="19">
        <f t="shared" si="7"/>
        <v>0.07052450906118952</v>
      </c>
      <c r="I58" s="19">
        <f t="shared" si="7"/>
        <v>0.007971665697420314</v>
      </c>
      <c r="J58" s="19">
        <f t="shared" si="7"/>
        <v>0.18411024792179906</v>
      </c>
      <c r="K58" s="19">
        <f t="shared" si="7"/>
        <v>0.22528730109021977</v>
      </c>
      <c r="L58" s="20">
        <f t="shared" si="7"/>
        <v>0.24983004491859157</v>
      </c>
      <c r="M58" s="18">
        <f t="shared" si="7"/>
        <v>0.21558240607559226</v>
      </c>
      <c r="N58" s="19">
        <f t="shared" si="7"/>
        <v>0.18986821520826017</v>
      </c>
      <c r="O58" s="20">
        <f t="shared" si="7"/>
        <v>0.12521123300080347</v>
      </c>
      <c r="P58" s="17"/>
    </row>
    <row r="59" spans="1:16" ht="19.5" customHeight="1">
      <c r="A59" s="14" t="s">
        <v>21</v>
      </c>
      <c r="B59" s="18">
        <f aca="true" t="shared" si="8" ref="B59:O59">IF(ISNUMBER(B12)=TRUE,B12/B$16,"")</f>
        <v>0.015804171062437727</v>
      </c>
      <c r="C59" s="19">
        <f t="shared" si="8"/>
        <v>0.12190400583735932</v>
      </c>
      <c r="D59" s="19">
        <f t="shared" si="8"/>
        <v>0.004787990823955005</v>
      </c>
      <c r="E59" s="19">
        <f t="shared" si="8"/>
        <v>7.603821196087372E-05</v>
      </c>
      <c r="F59" s="19">
        <f t="shared" si="8"/>
        <v>0.02454167266745934</v>
      </c>
      <c r="G59" s="19">
        <f t="shared" si="8"/>
        <v>0.020643711353633937</v>
      </c>
      <c r="H59" s="19">
        <f t="shared" si="8"/>
        <v>0.005973461950778743</v>
      </c>
      <c r="I59" s="19">
        <f t="shared" si="8"/>
        <v>2.4442049843329707E-05</v>
      </c>
      <c r="J59" s="19">
        <f t="shared" si="8"/>
        <v>0.045244090290652454</v>
      </c>
      <c r="K59" s="19">
        <f t="shared" si="8"/>
        <v>0.03788782568244005</v>
      </c>
      <c r="L59" s="20">
        <f t="shared" si="8"/>
        <v>0.030766434231759596</v>
      </c>
      <c r="M59" s="18">
        <f t="shared" si="8"/>
        <v>0.016635593187179977</v>
      </c>
      <c r="N59" s="19">
        <f t="shared" si="8"/>
        <v>0.04166349433326132</v>
      </c>
      <c r="O59" s="20">
        <f t="shared" si="8"/>
        <v>0.03279001854086708</v>
      </c>
      <c r="P59" s="17"/>
    </row>
    <row r="60" spans="1:16" ht="19.5" customHeight="1">
      <c r="A60" s="14" t="s">
        <v>32</v>
      </c>
      <c r="B60" s="18">
        <f aca="true" t="shared" si="9" ref="B60:O60">IF(ISNUMBER(B13)=TRUE,B13/B$16,"")</f>
        <v>0.047198026650984604</v>
      </c>
      <c r="C60" s="19">
        <f t="shared" si="9"/>
        <v>0.024005098775864597</v>
      </c>
      <c r="D60" s="19">
        <f t="shared" si="9"/>
        <v>0.001280950797872993</v>
      </c>
      <c r="E60" s="19">
        <f t="shared" si="9"/>
        <v>0.17740546214511213</v>
      </c>
      <c r="F60" s="19">
        <f t="shared" si="9"/>
        <v>0.005965141397104923</v>
      </c>
      <c r="G60" s="19">
        <f t="shared" si="9"/>
        <v>0.02971593855430188</v>
      </c>
      <c r="H60" s="19">
        <f t="shared" si="9"/>
        <v>0.05136792980109738</v>
      </c>
      <c r="I60" s="19">
        <f t="shared" si="9"/>
        <v>0.007894469473689792</v>
      </c>
      <c r="J60" s="19">
        <f t="shared" si="9"/>
        <v>0.0007230521375942069</v>
      </c>
      <c r="K60" s="19">
        <f t="shared" si="9"/>
        <v>0.0006516350839406381</v>
      </c>
      <c r="L60" s="20">
        <f t="shared" si="9"/>
        <v>0.0006652861289551104</v>
      </c>
      <c r="M60" s="18">
        <f t="shared" si="9"/>
        <v>0.04602003810285931</v>
      </c>
      <c r="N60" s="19">
        <f t="shared" si="9"/>
        <v>0.01073263111582029</v>
      </c>
      <c r="O60" s="20">
        <f t="shared" si="9"/>
        <v>0.013543588927881822</v>
      </c>
      <c r="P60" s="17"/>
    </row>
    <row r="61" spans="1:16" ht="19.5" customHeight="1">
      <c r="A61" s="14" t="s">
        <v>33</v>
      </c>
      <c r="B61" s="18">
        <f aca="true" t="shared" si="10" ref="B61:O61">IF(ISNUMBER(B14)=TRUE,B14/B$16,"")</f>
      </c>
      <c r="C61" s="19">
        <f t="shared" si="10"/>
        <v>0.007397287861427392</v>
      </c>
      <c r="D61" s="19">
        <f t="shared" si="10"/>
        <v>0.2469467022006065</v>
      </c>
      <c r="E61" s="19">
        <f t="shared" si="10"/>
        <v>0.685070939643029</v>
      </c>
      <c r="F61" s="19">
        <f t="shared" si="10"/>
      </c>
      <c r="G61" s="19">
        <f t="shared" si="10"/>
      </c>
      <c r="H61" s="19">
        <f t="shared" si="10"/>
        <v>0.7180318743674745</v>
      </c>
      <c r="I61" s="19">
        <f t="shared" si="10"/>
        <v>0.9549568380185581</v>
      </c>
      <c r="J61" s="19">
        <f t="shared" si="10"/>
        <v>0.021526453201609435</v>
      </c>
      <c r="K61" s="19">
        <f t="shared" si="10"/>
        <v>0.048146584964089835</v>
      </c>
      <c r="L61" s="20">
        <f t="shared" si="10"/>
        <v>0.08206177606655805</v>
      </c>
      <c r="M61" s="18">
        <f t="shared" si="10"/>
        <v>0.10230449160209346</v>
      </c>
      <c r="N61" s="19">
        <f t="shared" si="10"/>
        <v>0.16672286446218806</v>
      </c>
      <c r="O61" s="20">
        <f t="shared" si="10"/>
        <v>0.6707452425633846</v>
      </c>
      <c r="P61" s="17"/>
    </row>
    <row r="62" spans="1:16" ht="19.5" customHeight="1">
      <c r="A62" s="14" t="s">
        <v>34</v>
      </c>
      <c r="B62" s="30">
        <f aca="true" t="shared" si="11" ref="B62:O62">IF(ISNUMBER(B15)=TRUE,B15/B$16,"")</f>
        <v>0.0024794464248375494</v>
      </c>
      <c r="C62" s="21">
        <f t="shared" si="11"/>
        <v>0.0030804415654347456</v>
      </c>
      <c r="D62" s="21">
        <f t="shared" si="11"/>
        <v>0.25257889721161625</v>
      </c>
      <c r="E62" s="21">
        <f t="shared" si="11"/>
        <v>0.014763638751203513</v>
      </c>
      <c r="F62" s="21">
        <f t="shared" si="11"/>
        <v>0.03824181636342711</v>
      </c>
      <c r="G62" s="21">
        <f t="shared" si="11"/>
        <v>-0.0619465802550705</v>
      </c>
      <c r="H62" s="21">
        <f t="shared" si="11"/>
        <v>0.001270319617851922</v>
      </c>
      <c r="I62" s="21">
        <f t="shared" si="11"/>
        <v>0.013740522864258389</v>
      </c>
      <c r="J62" s="21">
        <f t="shared" si="11"/>
        <v>0.07022379396653748</v>
      </c>
      <c r="K62" s="21">
        <f t="shared" si="11"/>
        <v>0.06528700473350281</v>
      </c>
      <c r="L62" s="31">
        <f t="shared" si="11"/>
        <v>0.061119081549648104</v>
      </c>
      <c r="M62" s="30">
        <f t="shared" si="11"/>
        <v>-0.04757319244293292</v>
      </c>
      <c r="N62" s="21">
        <f t="shared" si="11"/>
        <v>0.16231235050688347</v>
      </c>
      <c r="O62" s="31">
        <f t="shared" si="11"/>
        <v>0.010524795303284033</v>
      </c>
      <c r="P62" s="17"/>
    </row>
    <row r="63" spans="1:16" ht="19.5" customHeight="1">
      <c r="A63" s="8" t="s">
        <v>25</v>
      </c>
      <c r="B63" s="22">
        <f aca="true" t="shared" si="12" ref="B63:O63">IF(ISNUMBER(B16)=TRUE,B16/B$16,"")</f>
        <v>1</v>
      </c>
      <c r="C63" s="22">
        <f t="shared" si="12"/>
        <v>1</v>
      </c>
      <c r="D63" s="22">
        <f t="shared" si="12"/>
        <v>1</v>
      </c>
      <c r="E63" s="22">
        <f t="shared" si="12"/>
        <v>1</v>
      </c>
      <c r="F63" s="22">
        <f t="shared" si="12"/>
        <v>1</v>
      </c>
      <c r="G63" s="22">
        <f t="shared" si="12"/>
        <v>1</v>
      </c>
      <c r="H63" s="22">
        <f t="shared" si="12"/>
        <v>1</v>
      </c>
      <c r="I63" s="22">
        <f t="shared" si="12"/>
        <v>1</v>
      </c>
      <c r="J63" s="22">
        <f t="shared" si="12"/>
        <v>1</v>
      </c>
      <c r="K63" s="22">
        <f t="shared" si="12"/>
        <v>1</v>
      </c>
      <c r="L63" s="23">
        <f t="shared" si="12"/>
        <v>1</v>
      </c>
      <c r="M63" s="28">
        <f t="shared" si="12"/>
        <v>1</v>
      </c>
      <c r="N63" s="22">
        <f t="shared" si="12"/>
        <v>1</v>
      </c>
      <c r="O63" s="23">
        <f t="shared" si="12"/>
        <v>1</v>
      </c>
      <c r="P63" s="24"/>
    </row>
    <row r="65" ht="12.75">
      <c r="M65" s="25"/>
    </row>
    <row r="68" ht="12.75">
      <c r="B68" s="25"/>
    </row>
  </sheetData>
  <sheetProtection/>
  <mergeCells count="2">
    <mergeCell ref="A1:O1"/>
    <mergeCell ref="A49:O49"/>
  </mergeCell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2009-02-06T11:07:52Z</cp:lastPrinted>
  <dcterms:created xsi:type="dcterms:W3CDTF">1996-11-05T10:16:36Z</dcterms:created>
  <dcterms:modified xsi:type="dcterms:W3CDTF">2024-01-12T09:31:41Z</dcterms:modified>
  <cp:category/>
  <cp:version/>
  <cp:contentType/>
  <cp:contentStatus/>
</cp:coreProperties>
</file>